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8800" windowHeight="12210" activeTab="1"/>
  </bookViews>
  <sheets>
    <sheet name="Debt Paydown Scenarios" sheetId="1" r:id="rId1"/>
    <sheet name="Calculator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" i="2" l="1"/>
  <c r="E16" i="2"/>
  <c r="L5" i="2"/>
  <c r="C6" i="2" s="1"/>
  <c r="L3" i="2"/>
  <c r="C4" i="2" s="1"/>
  <c r="L6" i="2"/>
  <c r="L7" i="2"/>
  <c r="L8" i="2"/>
  <c r="L9" i="2"/>
  <c r="L10" i="2"/>
  <c r="L11" i="2"/>
  <c r="N4" i="2" l="1"/>
  <c r="C5" i="2" s="1"/>
  <c r="C7" i="2" s="1"/>
  <c r="C14" i="2" s="1"/>
  <c r="B35" i="1"/>
  <c r="B20" i="1"/>
  <c r="B5" i="1"/>
  <c r="C20" i="2" l="1"/>
  <c r="F14" i="2"/>
  <c r="B12" i="2"/>
  <c r="C18" i="2"/>
  <c r="C16" i="2"/>
  <c r="E14" i="2"/>
</calcChain>
</file>

<file path=xl/sharedStrings.xml><?xml version="1.0" encoding="utf-8"?>
<sst xmlns="http://schemas.openxmlformats.org/spreadsheetml/2006/main" count="66" uniqueCount="41">
  <si>
    <t>Account Balance:</t>
  </si>
  <si>
    <t>Category Balance:</t>
  </si>
  <si>
    <t>Statement Balance:</t>
  </si>
  <si>
    <t>Minimum Payment:</t>
  </si>
  <si>
    <t>Available to pay</t>
  </si>
  <si>
    <t>Since the category balance is less than the account balance (but available to pay is less than the statement balance), suggest the following:</t>
  </si>
  <si>
    <t>Since the category balance is less than the account balance (but available to pay is less than the minimum payment), suggest the following:</t>
  </si>
  <si>
    <t>Since the available to pay is greater than the statement balance, suggest the following:</t>
  </si>
  <si>
    <t>Situation 1: Paid-in-full credit card users that always pay the statement balance (including those riding the float)</t>
  </si>
  <si>
    <t>Situation 2: Available to pay is less than the statement balance, but greater than the minimum payment required</t>
  </si>
  <si>
    <t>Situation 3: Available to pay is less than the minimum payment required</t>
  </si>
  <si>
    <r>
      <t>Option 1 (preferred): In order to avoid paying interest, pay at least the</t>
    </r>
    <r>
      <rPr>
        <b/>
        <sz val="9"/>
        <color theme="1"/>
        <rFont val="Calibri"/>
        <family val="2"/>
        <scheme val="minor"/>
      </rPr>
      <t xml:space="preserve"> Statement Balance</t>
    </r>
    <r>
      <rPr>
        <sz val="9"/>
        <color theme="1"/>
        <rFont val="Calibri"/>
        <family val="2"/>
        <scheme val="minor"/>
      </rPr>
      <t xml:space="preserve"> of $500.</t>
    </r>
  </si>
  <si>
    <r>
      <t>Option 1 (preferred): In order to avoid paying interest,</t>
    </r>
    <r>
      <rPr>
        <b/>
        <sz val="9"/>
        <color theme="1"/>
        <rFont val="Calibri"/>
        <family val="2"/>
        <scheme val="minor"/>
      </rPr>
      <t xml:space="preserve"> Budget $100</t>
    </r>
    <r>
      <rPr>
        <sz val="9"/>
        <color theme="1"/>
        <rFont val="Calibri"/>
        <family val="2"/>
        <scheme val="minor"/>
      </rPr>
      <t xml:space="preserve"> to the category balance and pay at least the</t>
    </r>
    <r>
      <rPr>
        <b/>
        <sz val="9"/>
        <color theme="1"/>
        <rFont val="Calibri"/>
        <family val="2"/>
        <scheme val="minor"/>
      </rPr>
      <t xml:space="preserve"> Statement Balance</t>
    </r>
    <r>
      <rPr>
        <sz val="9"/>
        <color theme="1"/>
        <rFont val="Calibri"/>
        <family val="2"/>
        <scheme val="minor"/>
      </rPr>
      <t xml:space="preserve"> of $500.</t>
    </r>
  </si>
  <si>
    <r>
      <t>Option 1 (preferred): In order to avoid paying interest,</t>
    </r>
    <r>
      <rPr>
        <b/>
        <sz val="9"/>
        <color theme="1"/>
        <rFont val="Calibri"/>
        <family val="2"/>
        <scheme val="minor"/>
      </rPr>
      <t xml:space="preserve"> Budget $600</t>
    </r>
    <r>
      <rPr>
        <sz val="9"/>
        <color theme="1"/>
        <rFont val="Calibri"/>
        <family val="2"/>
        <scheme val="minor"/>
      </rPr>
      <t xml:space="preserve"> to the category balance and pay at least the</t>
    </r>
    <r>
      <rPr>
        <b/>
        <sz val="9"/>
        <color theme="1"/>
        <rFont val="Calibri"/>
        <family val="2"/>
        <scheme val="minor"/>
      </rPr>
      <t xml:space="preserve"> Statement Balance</t>
    </r>
    <r>
      <rPr>
        <sz val="9"/>
        <color theme="1"/>
        <rFont val="Calibri"/>
        <family val="2"/>
        <scheme val="minor"/>
      </rPr>
      <t xml:space="preserve"> of $500.</t>
    </r>
  </si>
  <si>
    <r>
      <t xml:space="preserve">Option 2: Pay the full </t>
    </r>
    <r>
      <rPr>
        <b/>
        <sz val="9"/>
        <color theme="1"/>
        <rFont val="Calibri"/>
        <family val="2"/>
        <scheme val="minor"/>
      </rPr>
      <t>$1,000 available to pay</t>
    </r>
    <r>
      <rPr>
        <sz val="9"/>
        <color theme="1"/>
        <rFont val="Calibri"/>
        <family val="2"/>
        <scheme val="minor"/>
      </rPr>
      <t>.</t>
    </r>
  </si>
  <si>
    <t>Option 4: Pay whatever you want.</t>
  </si>
  <si>
    <r>
      <t xml:space="preserve">Option 2: Pay the full </t>
    </r>
    <r>
      <rPr>
        <b/>
        <sz val="9"/>
        <color theme="1"/>
        <rFont val="Calibri"/>
        <family val="2"/>
        <scheme val="minor"/>
      </rPr>
      <t>$400 available to pay</t>
    </r>
    <r>
      <rPr>
        <sz val="9"/>
        <color theme="1"/>
        <rFont val="Calibri"/>
        <family val="2"/>
        <scheme val="minor"/>
      </rPr>
      <t>, noting that interest will need to be paid going forward.</t>
    </r>
  </si>
  <si>
    <t>Option 2 (UNAVAILABLE): As the category balance exceeds the account balance, you must budget money to the ensure the category balance is less than the account balance before making a payment.</t>
  </si>
  <si>
    <r>
      <t xml:space="preserve">Option 3: In order to meet the minimum payment, </t>
    </r>
    <r>
      <rPr>
        <b/>
        <sz val="9"/>
        <color theme="1"/>
        <rFont val="Calibri"/>
        <family val="2"/>
        <scheme val="minor"/>
      </rPr>
      <t>Budget $200</t>
    </r>
    <r>
      <rPr>
        <sz val="9"/>
        <color theme="1"/>
        <rFont val="Calibri"/>
        <family val="2"/>
        <scheme val="minor"/>
      </rPr>
      <t xml:space="preserve"> to the category balance and pay at least the </t>
    </r>
    <r>
      <rPr>
        <b/>
        <sz val="9"/>
        <color theme="1"/>
        <rFont val="Calibri"/>
        <family val="2"/>
        <scheme val="minor"/>
      </rPr>
      <t xml:space="preserve">Minimum Payment </t>
    </r>
    <r>
      <rPr>
        <sz val="9"/>
        <color theme="1"/>
        <rFont val="Calibri"/>
        <family val="2"/>
        <scheme val="minor"/>
      </rPr>
      <t>of $100.</t>
    </r>
  </si>
  <si>
    <r>
      <t xml:space="preserve">Option 3: In order to meet the minimum payment, pay at least the </t>
    </r>
    <r>
      <rPr>
        <b/>
        <sz val="9"/>
        <color theme="1"/>
        <rFont val="Calibri"/>
        <family val="2"/>
        <scheme val="minor"/>
      </rPr>
      <t>Minimum Payment</t>
    </r>
    <r>
      <rPr>
        <sz val="9"/>
        <color theme="1"/>
        <rFont val="Calibri"/>
        <family val="2"/>
        <scheme val="minor"/>
      </rPr>
      <t xml:space="preserve"> of $100.</t>
    </r>
  </si>
  <si>
    <t>Overbudget</t>
  </si>
  <si>
    <t>Overspent</t>
  </si>
  <si>
    <t>Pretend Budget</t>
  </si>
  <si>
    <t>Budgeted</t>
  </si>
  <si>
    <t>Spent</t>
  </si>
  <si>
    <t>Balance</t>
  </si>
  <si>
    <t>Debt</t>
  </si>
  <si>
    <t>Overspending</t>
  </si>
  <si>
    <t>Cat 1</t>
  </si>
  <si>
    <t>Cat 2</t>
  </si>
  <si>
    <t>Cat 3</t>
  </si>
  <si>
    <t>Cat 4</t>
  </si>
  <si>
    <t>Cat 5</t>
  </si>
  <si>
    <t>Cat 6</t>
  </si>
  <si>
    <t>Budget:</t>
  </si>
  <si>
    <t>Option 1: Pay the full available amount.</t>
  </si>
  <si>
    <t>Option 2 (preferred): In order to avoid paying interest, pay at least the Statement Balance</t>
  </si>
  <si>
    <t>Option 3: In order to meet the minimum payment, pay at least the Minimum Paymment.</t>
  </si>
  <si>
    <t>Pay:</t>
  </si>
  <si>
    <t>&lt;--User entry</t>
  </si>
  <si>
    <t>Available to Budget: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</si>
</sst>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&quot;$&quot;#,##0_);[Red]\(&quot;$&quot;#,##0\)"/>
    <numFmt numFmtId="44" formatCode="_(&quot;$&quot;* #,##0.00_);_(&quot;$&quot;* \(#,##0.00\);_(&quot;$&quot;* &quot;-&quot;??_);_(@_)"/>
    <numFmt numFmtId="164" formatCode="_(&quot;$&quot;* #,##0_);_(&quot;$&quot;* \(#,##0\);_(&quot;$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/>
    <xf numFmtId="164" fontId="2" fillId="0" borderId="0" xfId="1" applyNumberFormat="1" applyFont="1"/>
    <xf numFmtId="0" fontId="3" fillId="0" borderId="0" xfId="0" applyFont="1"/>
    <xf numFmtId="164" fontId="2" fillId="0" borderId="1" xfId="1" applyNumberFormat="1" applyFont="1" applyBorder="1"/>
    <xf numFmtId="0" fontId="2" fillId="0" borderId="0" xfId="0" applyFont="1" applyAlignment="1">
      <alignment horizontal="left" indent="1"/>
    </xf>
    <xf numFmtId="164" fontId="2" fillId="2" borderId="0" xfId="1" applyNumberFormat="1" applyFont="1" applyFill="1"/>
    <xf numFmtId="0" fontId="2" fillId="0" borderId="0" xfId="0" applyFont="1" applyAlignment="1">
      <alignment horizontal="right"/>
    </xf>
    <xf numFmtId="0" fontId="5" fillId="0" borderId="0" xfId="0" applyFont="1"/>
    <xf numFmtId="0" fontId="3" fillId="0" borderId="0" xfId="0" applyFont="1" applyAlignment="1">
      <alignment horizontal="left" indent="1"/>
    </xf>
    <xf numFmtId="164" fontId="2" fillId="0" borderId="2" xfId="1" applyNumberFormat="1" applyFont="1" applyBorder="1"/>
    <xf numFmtId="0" fontId="0" fillId="0" borderId="1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9" xfId="0" applyBorder="1" applyAlignment="1">
      <alignment horizontal="right"/>
    </xf>
    <xf numFmtId="0" fontId="0" fillId="0" borderId="10" xfId="0" applyBorder="1" applyAlignment="1">
      <alignment horizontal="right"/>
    </xf>
    <xf numFmtId="0" fontId="0" fillId="0" borderId="11" xfId="0" applyBorder="1" applyAlignment="1">
      <alignment horizontal="right"/>
    </xf>
    <xf numFmtId="0" fontId="4" fillId="0" borderId="0" xfId="0" applyFont="1" applyAlignment="1">
      <alignment horizontal="center"/>
    </xf>
    <xf numFmtId="6" fontId="0" fillId="0" borderId="0" xfId="0" applyNumberFormat="1" applyAlignment="1">
      <alignment horizontal="center"/>
    </xf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8" xfId="0" applyBorder="1" applyAlignment="1">
      <alignment horizontal="center"/>
    </xf>
    <xf numFmtId="0" fontId="6" fillId="0" borderId="0" xfId="0" applyFont="1" applyAlignment="1">
      <alignment horizontal="center" wrapText="1"/>
    </xf>
  </cellXfs>
  <cellStyles count="2">
    <cellStyle name="Currency" xfId="1" builtinId="4"/>
    <cellStyle name="Normal" xfId="0" builtinId="0"/>
  </cellStyles>
  <dxfs count="1"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4"/>
  <sheetViews>
    <sheetView zoomScale="115" zoomScaleNormal="115" workbookViewId="0">
      <selection activeCell="A3" sqref="A3:C14"/>
    </sheetView>
  </sheetViews>
  <sheetFormatPr defaultRowHeight="12" x14ac:dyDescent="0.2"/>
  <cols>
    <col min="1" max="1" width="18.7109375" style="1" bestFit="1" customWidth="1"/>
    <col min="2" max="2" width="10.5703125" style="2" bestFit="1" customWidth="1"/>
    <col min="3" max="3" width="13.7109375" style="1" bestFit="1" customWidth="1"/>
    <col min="4" max="16384" width="9.140625" style="1"/>
  </cols>
  <sheetData>
    <row r="1" spans="1:3" x14ac:dyDescent="0.2">
      <c r="A1" s="3" t="s">
        <v>8</v>
      </c>
    </row>
    <row r="3" spans="1:3" x14ac:dyDescent="0.2">
      <c r="A3" s="1" t="s">
        <v>0</v>
      </c>
      <c r="B3" s="2">
        <v>1000</v>
      </c>
    </row>
    <row r="4" spans="1:3" x14ac:dyDescent="0.2">
      <c r="A4" s="1" t="s">
        <v>1</v>
      </c>
      <c r="B4" s="6">
        <v>0</v>
      </c>
    </row>
    <row r="5" spans="1:3" x14ac:dyDescent="0.2">
      <c r="B5" s="4">
        <f>B3-B4</f>
        <v>1000</v>
      </c>
      <c r="C5" s="1" t="s">
        <v>4</v>
      </c>
    </row>
    <row r="7" spans="1:3" x14ac:dyDescent="0.2">
      <c r="A7" s="1" t="s">
        <v>2</v>
      </c>
      <c r="B7" s="2">
        <v>500</v>
      </c>
    </row>
    <row r="8" spans="1:3" x14ac:dyDescent="0.2">
      <c r="A8" s="1" t="s">
        <v>3</v>
      </c>
      <c r="B8" s="2">
        <v>100</v>
      </c>
    </row>
    <row r="10" spans="1:3" x14ac:dyDescent="0.2">
      <c r="A10" s="1" t="s">
        <v>7</v>
      </c>
    </row>
    <row r="11" spans="1:3" x14ac:dyDescent="0.2">
      <c r="A11" s="5" t="s">
        <v>11</v>
      </c>
    </row>
    <row r="12" spans="1:3" x14ac:dyDescent="0.2">
      <c r="A12" s="5" t="s">
        <v>14</v>
      </c>
    </row>
    <row r="13" spans="1:3" x14ac:dyDescent="0.2">
      <c r="A13" s="5" t="s">
        <v>19</v>
      </c>
    </row>
    <row r="14" spans="1:3" x14ac:dyDescent="0.2">
      <c r="A14" s="5" t="s">
        <v>15</v>
      </c>
    </row>
    <row r="16" spans="1:3" x14ac:dyDescent="0.2">
      <c r="A16" s="3" t="s">
        <v>9</v>
      </c>
    </row>
    <row r="18" spans="1:3" x14ac:dyDescent="0.2">
      <c r="A18" s="1" t="s">
        <v>0</v>
      </c>
      <c r="B18" s="2">
        <v>1000</v>
      </c>
    </row>
    <row r="19" spans="1:3" x14ac:dyDescent="0.2">
      <c r="A19" s="1" t="s">
        <v>1</v>
      </c>
      <c r="B19" s="6">
        <v>600</v>
      </c>
    </row>
    <row r="20" spans="1:3" x14ac:dyDescent="0.2">
      <c r="B20" s="4">
        <f>B18-B19</f>
        <v>400</v>
      </c>
      <c r="C20" s="1" t="s">
        <v>4</v>
      </c>
    </row>
    <row r="22" spans="1:3" x14ac:dyDescent="0.2">
      <c r="A22" s="1" t="s">
        <v>2</v>
      </c>
      <c r="B22" s="2">
        <v>500</v>
      </c>
    </row>
    <row r="23" spans="1:3" x14ac:dyDescent="0.2">
      <c r="A23" s="1" t="s">
        <v>3</v>
      </c>
      <c r="B23" s="2">
        <v>100</v>
      </c>
    </row>
    <row r="25" spans="1:3" x14ac:dyDescent="0.2">
      <c r="A25" s="1" t="s">
        <v>5</v>
      </c>
    </row>
    <row r="26" spans="1:3" x14ac:dyDescent="0.2">
      <c r="A26" s="5" t="s">
        <v>12</v>
      </c>
    </row>
    <row r="27" spans="1:3" x14ac:dyDescent="0.2">
      <c r="A27" s="5" t="s">
        <v>16</v>
      </c>
    </row>
    <row r="28" spans="1:3" x14ac:dyDescent="0.2">
      <c r="A28" s="5" t="s">
        <v>19</v>
      </c>
    </row>
    <row r="29" spans="1:3" x14ac:dyDescent="0.2">
      <c r="A29" s="5" t="s">
        <v>15</v>
      </c>
    </row>
    <row r="31" spans="1:3" x14ac:dyDescent="0.2">
      <c r="A31" s="3" t="s">
        <v>10</v>
      </c>
    </row>
    <row r="33" spans="1:3" x14ac:dyDescent="0.2">
      <c r="A33" s="1" t="s">
        <v>0</v>
      </c>
      <c r="B33" s="2">
        <v>1000</v>
      </c>
    </row>
    <row r="34" spans="1:3" x14ac:dyDescent="0.2">
      <c r="A34" s="1" t="s">
        <v>1</v>
      </c>
      <c r="B34" s="6">
        <v>1100</v>
      </c>
    </row>
    <row r="35" spans="1:3" x14ac:dyDescent="0.2">
      <c r="B35" s="4">
        <f>B33-B34</f>
        <v>-100</v>
      </c>
      <c r="C35" s="1" t="s">
        <v>4</v>
      </c>
    </row>
    <row r="37" spans="1:3" x14ac:dyDescent="0.2">
      <c r="A37" s="1" t="s">
        <v>2</v>
      </c>
      <c r="B37" s="2">
        <v>500</v>
      </c>
    </row>
    <row r="38" spans="1:3" x14ac:dyDescent="0.2">
      <c r="A38" s="1" t="s">
        <v>3</v>
      </c>
      <c r="B38" s="2">
        <v>100</v>
      </c>
    </row>
    <row r="40" spans="1:3" x14ac:dyDescent="0.2">
      <c r="A40" s="1" t="s">
        <v>6</v>
      </c>
    </row>
    <row r="41" spans="1:3" x14ac:dyDescent="0.2">
      <c r="A41" s="5" t="s">
        <v>13</v>
      </c>
    </row>
    <row r="42" spans="1:3" x14ac:dyDescent="0.2">
      <c r="A42" s="5" t="s">
        <v>17</v>
      </c>
    </row>
    <row r="43" spans="1:3" x14ac:dyDescent="0.2">
      <c r="A43" s="5" t="s">
        <v>18</v>
      </c>
    </row>
    <row r="44" spans="1:3" x14ac:dyDescent="0.2">
      <c r="A44" s="5" t="s">
        <v>15</v>
      </c>
    </row>
  </sheetData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20"/>
  <sheetViews>
    <sheetView tabSelected="1" topLeftCell="B1" workbookViewId="0">
      <selection activeCell="J11" sqref="J11"/>
    </sheetView>
  </sheetViews>
  <sheetFormatPr defaultRowHeight="15" x14ac:dyDescent="0.25"/>
  <cols>
    <col min="2" max="2" width="16.140625" customWidth="1"/>
    <col min="3" max="3" width="7.85546875" customWidth="1"/>
    <col min="4" max="4" width="7" customWidth="1"/>
    <col min="5" max="5" width="7.7109375" customWidth="1"/>
    <col min="11" max="11" width="9.140625" customWidth="1"/>
  </cols>
  <sheetData>
    <row r="2" spans="2:14" x14ac:dyDescent="0.25">
      <c r="K2" s="17" t="s">
        <v>22</v>
      </c>
    </row>
    <row r="3" spans="2:14" x14ac:dyDescent="0.25">
      <c r="B3" s="1" t="s">
        <v>0</v>
      </c>
      <c r="C3" s="2">
        <v>-1000</v>
      </c>
      <c r="D3" s="1"/>
      <c r="J3" t="s">
        <v>40</v>
      </c>
      <c r="L3" s="18">
        <f>5000-SUM(J5:J11)</f>
        <v>-100</v>
      </c>
      <c r="N3" t="s">
        <v>27</v>
      </c>
    </row>
    <row r="4" spans="2:14" x14ac:dyDescent="0.25">
      <c r="B4" s="1" t="s">
        <v>20</v>
      </c>
      <c r="C4" s="2">
        <f>IF(L3&gt;0,0,L3)</f>
        <v>-100</v>
      </c>
      <c r="D4" s="1"/>
      <c r="J4" s="11" t="s">
        <v>23</v>
      </c>
      <c r="K4" s="12" t="s">
        <v>24</v>
      </c>
      <c r="L4" s="13" t="s">
        <v>25</v>
      </c>
      <c r="N4">
        <f>SUMIF(L6:L11,"&lt;0")</f>
        <v>-100</v>
      </c>
    </row>
    <row r="5" spans="2:14" x14ac:dyDescent="0.25">
      <c r="B5" s="1" t="s">
        <v>21</v>
      </c>
      <c r="C5" s="2">
        <f>N4</f>
        <v>-100</v>
      </c>
      <c r="D5" s="1"/>
      <c r="I5" s="14" t="s">
        <v>26</v>
      </c>
      <c r="J5" s="19">
        <v>100</v>
      </c>
      <c r="K5" s="20"/>
      <c r="L5" s="21">
        <f>J5-K5-1000</f>
        <v>-900</v>
      </c>
    </row>
    <row r="6" spans="2:14" x14ac:dyDescent="0.25">
      <c r="B6" s="1" t="s">
        <v>1</v>
      </c>
      <c r="C6" s="6">
        <f>L5</f>
        <v>-900</v>
      </c>
      <c r="D6" s="1"/>
      <c r="I6" s="15" t="s">
        <v>28</v>
      </c>
      <c r="J6" s="22">
        <v>1000</v>
      </c>
      <c r="K6" s="23">
        <v>500</v>
      </c>
      <c r="L6" s="24">
        <f t="shared" ref="L6:L11" si="0">J6-K6</f>
        <v>500</v>
      </c>
    </row>
    <row r="7" spans="2:14" x14ac:dyDescent="0.25">
      <c r="B7" s="1"/>
      <c r="C7" s="4">
        <f>-(C3-C4-C5-C6)</f>
        <v>-100</v>
      </c>
      <c r="D7" s="1" t="s">
        <v>4</v>
      </c>
      <c r="I7" s="15" t="s">
        <v>29</v>
      </c>
      <c r="J7" s="22">
        <v>1000</v>
      </c>
      <c r="K7" s="23"/>
      <c r="L7" s="24">
        <f t="shared" si="0"/>
        <v>1000</v>
      </c>
    </row>
    <row r="8" spans="2:14" x14ac:dyDescent="0.25">
      <c r="B8" s="1"/>
      <c r="C8" s="2"/>
      <c r="D8" s="1"/>
      <c r="I8" s="15" t="s">
        <v>30</v>
      </c>
      <c r="J8" s="22">
        <v>1000</v>
      </c>
      <c r="K8" s="23"/>
      <c r="L8" s="24">
        <f t="shared" si="0"/>
        <v>1000</v>
      </c>
    </row>
    <row r="9" spans="2:14" x14ac:dyDescent="0.25">
      <c r="B9" s="1" t="s">
        <v>2</v>
      </c>
      <c r="C9" s="2">
        <v>500</v>
      </c>
      <c r="D9" s="1"/>
      <c r="I9" s="15" t="s">
        <v>31</v>
      </c>
      <c r="J9" s="22">
        <v>1000</v>
      </c>
      <c r="K9" s="23"/>
      <c r="L9" s="24">
        <f t="shared" si="0"/>
        <v>1000</v>
      </c>
    </row>
    <row r="10" spans="2:14" x14ac:dyDescent="0.25">
      <c r="B10" s="1" t="s">
        <v>3</v>
      </c>
      <c r="C10" s="2">
        <v>100</v>
      </c>
      <c r="D10" s="1"/>
      <c r="I10" s="15" t="s">
        <v>32</v>
      </c>
      <c r="J10" s="22">
        <v>500</v>
      </c>
      <c r="K10" s="23">
        <v>600</v>
      </c>
      <c r="L10" s="24">
        <f t="shared" si="0"/>
        <v>-100</v>
      </c>
    </row>
    <row r="11" spans="2:14" x14ac:dyDescent="0.25">
      <c r="B11" s="1"/>
      <c r="C11" s="2"/>
      <c r="D11" s="1"/>
      <c r="I11" s="16" t="s">
        <v>33</v>
      </c>
      <c r="J11" s="25">
        <v>500</v>
      </c>
      <c r="K11" s="26"/>
      <c r="L11" s="27">
        <f t="shared" si="0"/>
        <v>500</v>
      </c>
    </row>
    <row r="12" spans="2:14" ht="27" customHeight="1" x14ac:dyDescent="0.25">
      <c r="B12" s="28" t="str">
        <f>IF(OR(C4&lt;0,C5&lt;0),"WARNING: Your payment has been reduced due to overbudgeting and/or overspending. Correct these errors on the budget screen to be sure your budget is accurate and reliable.","")</f>
        <v>WARNING: Your payment has been reduced due to overbudgeting and/or overspending. Correct these errors on the budget screen to be sure your budget is accurate and reliable.</v>
      </c>
      <c r="C12" s="28"/>
      <c r="D12" s="28"/>
      <c r="E12" s="28"/>
      <c r="F12" s="28"/>
      <c r="G12" s="28"/>
      <c r="H12" s="28"/>
      <c r="I12" s="28"/>
    </row>
    <row r="13" spans="2:14" x14ac:dyDescent="0.25">
      <c r="B13" s="9" t="s">
        <v>35</v>
      </c>
      <c r="C13" s="2"/>
      <c r="D13" s="1"/>
    </row>
    <row r="14" spans="2:14" x14ac:dyDescent="0.25">
      <c r="B14" s="7" t="s">
        <v>34</v>
      </c>
      <c r="C14" s="2">
        <f>IF(C7&lt;0, 0-C7, 0)</f>
        <v>100</v>
      </c>
      <c r="D14" s="7" t="s">
        <v>38</v>
      </c>
      <c r="E14" s="2">
        <f>C7+C14</f>
        <v>0</v>
      </c>
      <c r="F14" s="8" t="str">
        <f>IF(C7&lt;0, "ERROR: Available amount is currently negative.","")</f>
        <v>ERROR: Available amount is currently negative.</v>
      </c>
    </row>
    <row r="15" spans="2:14" x14ac:dyDescent="0.25">
      <c r="B15" s="9" t="s">
        <v>36</v>
      </c>
      <c r="C15" s="2"/>
      <c r="D15" s="1"/>
      <c r="E15" s="2"/>
    </row>
    <row r="16" spans="2:14" x14ac:dyDescent="0.25">
      <c r="B16" s="7" t="s">
        <v>34</v>
      </c>
      <c r="C16" s="2">
        <f>IF(C9-C7&lt;0, 0, C9-C7)</f>
        <v>600</v>
      </c>
      <c r="D16" s="7" t="s">
        <v>38</v>
      </c>
      <c r="E16" s="2">
        <f>C9</f>
        <v>500</v>
      </c>
    </row>
    <row r="17" spans="2:6" x14ac:dyDescent="0.25">
      <c r="B17" s="9" t="s">
        <v>37</v>
      </c>
      <c r="E17" s="2"/>
    </row>
    <row r="18" spans="2:6" x14ac:dyDescent="0.25">
      <c r="B18" s="7" t="s">
        <v>34</v>
      </c>
      <c r="C18" s="2">
        <f>IF(C10-C7&lt;0,0,C10-C7)</f>
        <v>200</v>
      </c>
      <c r="D18" s="7" t="s">
        <v>38</v>
      </c>
      <c r="E18" s="2">
        <f>C10</f>
        <v>100</v>
      </c>
    </row>
    <row r="19" spans="2:6" x14ac:dyDescent="0.25">
      <c r="B19" s="9" t="s">
        <v>15</v>
      </c>
      <c r="E19" s="2"/>
    </row>
    <row r="20" spans="2:6" x14ac:dyDescent="0.25">
      <c r="B20" s="7" t="s">
        <v>34</v>
      </c>
      <c r="C20" s="2">
        <f>IF(E20&lt;&gt;0, IF(E20-C7&lt;0,0,E20-C7),"")</f>
        <v>350</v>
      </c>
      <c r="D20" s="7" t="s">
        <v>38</v>
      </c>
      <c r="E20" s="10">
        <v>250</v>
      </c>
      <c r="F20" t="s">
        <v>39</v>
      </c>
    </row>
  </sheetData>
  <mergeCells count="1">
    <mergeCell ref="B12:I12"/>
  </mergeCells>
  <conditionalFormatting sqref="L3 L6:L12 N3:N4">
    <cfRule type="cellIs" dxfId="0" priority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Debt Paydown Scenarios</vt:lpstr>
      <vt:lpstr>Calculator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Mann</dc:creator>
  <cp:lastModifiedBy>Arnold, Kelsey</cp:lastModifiedBy>
  <dcterms:created xsi:type="dcterms:W3CDTF">2016-10-26T19:18:57Z</dcterms:created>
  <dcterms:modified xsi:type="dcterms:W3CDTF">2016-10-27T14:28:24Z</dcterms:modified>
</cp:coreProperties>
</file>